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15480" windowHeight="7935" activeTab="2"/>
  </bookViews>
  <sheets>
    <sheet name="Above 16000" sheetId="1" r:id="rId1"/>
    <sheet name="Below 15000" sheetId="5" r:id="rId2"/>
    <sheet name="Below 12000" sheetId="7" r:id="rId3"/>
    <sheet name="Below 9000" sheetId="8" r:id="rId4"/>
    <sheet name="Consolidated" sheetId="6" r:id="rId5"/>
    <sheet name="Salary Structure" sheetId="2" r:id="rId6"/>
  </sheets>
  <definedNames>
    <definedName name="_xlnm.Print_Area" localSheetId="0">'Above 16000'!$A$1:$C$19</definedName>
    <definedName name="_xlnm.Print_Area" localSheetId="2">'Below 12000'!$A$1:$C$16</definedName>
    <definedName name="_xlnm.Print_Area" localSheetId="1">'Below 15000'!$A$1:$C$17</definedName>
    <definedName name="_xlnm.Print_Area" localSheetId="3">'Below 9000'!$A$1:$C$20</definedName>
    <definedName name="_xlnm.Print_Area" localSheetId="4">Consolidated!$A$1:$C$14</definedName>
  </definedNames>
  <calcPr calcId="124519"/>
</workbook>
</file>

<file path=xl/calcChain.xml><?xml version="1.0" encoding="utf-8"?>
<calcChain xmlns="http://schemas.openxmlformats.org/spreadsheetml/2006/main">
  <c r="B10" i="7"/>
  <c r="B13"/>
  <c r="B9" i="6" l="1"/>
  <c r="B8" s="1"/>
  <c r="B14" s="1"/>
  <c r="B7"/>
  <c r="C7" s="1"/>
  <c r="C6"/>
  <c r="C5"/>
  <c r="B4"/>
  <c r="C4" s="1"/>
  <c r="C3"/>
  <c r="G2" i="5" l="1"/>
  <c r="G5" i="8" l="1"/>
  <c r="G3" l="1"/>
  <c r="C11"/>
  <c r="C8"/>
  <c r="B4"/>
  <c r="C4" s="1"/>
  <c r="C3"/>
  <c r="C2"/>
  <c r="C12" i="7"/>
  <c r="C9"/>
  <c r="C5"/>
  <c r="B4"/>
  <c r="C4" s="1"/>
  <c r="C3"/>
  <c r="C2"/>
  <c r="B6" i="2"/>
  <c r="C6" s="1"/>
  <c r="C4"/>
  <c r="C13" i="5"/>
  <c r="C10"/>
  <c r="C6"/>
  <c r="C5"/>
  <c r="B4"/>
  <c r="B8" s="1"/>
  <c r="B7" s="1"/>
  <c r="C7" i="2" s="1"/>
  <c r="C3" i="5"/>
  <c r="C2"/>
  <c r="C14" i="1"/>
  <c r="C11"/>
  <c r="C6"/>
  <c r="C5"/>
  <c r="C3"/>
  <c r="C2"/>
  <c r="B7"/>
  <c r="C7" s="1"/>
  <c r="B4"/>
  <c r="C4" s="1"/>
  <c r="C2" i="6" l="1"/>
  <c r="B6" i="8"/>
  <c r="B5" s="1"/>
  <c r="B7" i="7"/>
  <c r="B6" s="1"/>
  <c r="C6" s="1"/>
  <c r="C5" i="2"/>
  <c r="C4" i="5"/>
  <c r="B9"/>
  <c r="C7"/>
  <c r="B9" i="1"/>
  <c r="B10" i="6" l="1"/>
  <c r="C8"/>
  <c r="B11" i="5"/>
  <c r="B12" s="1"/>
  <c r="C12" s="1"/>
  <c r="B14"/>
  <c r="C14" s="1"/>
  <c r="B8" i="2"/>
  <c r="C8" s="1"/>
  <c r="C5" i="8"/>
  <c r="F4"/>
  <c r="B7"/>
  <c r="B8" i="7"/>
  <c r="C9" i="5"/>
  <c r="C15"/>
  <c r="B8" i="1"/>
  <c r="B11" i="6" l="1"/>
  <c r="C11" s="1"/>
  <c r="C12"/>
  <c r="C10"/>
  <c r="B12" i="8"/>
  <c r="C12" s="1"/>
  <c r="B9"/>
  <c r="G4"/>
  <c r="C13"/>
  <c r="C7"/>
  <c r="C13" i="7"/>
  <c r="C14"/>
  <c r="C8"/>
  <c r="B11"/>
  <c r="C11" s="1"/>
  <c r="C10"/>
  <c r="B17" i="5"/>
  <c r="C11"/>
  <c r="C17" s="1"/>
  <c r="B10" i="1"/>
  <c r="B15" s="1"/>
  <c r="C15" s="1"/>
  <c r="C8"/>
  <c r="C14" i="6" l="1"/>
  <c r="B10" i="8"/>
  <c r="C10" s="1"/>
  <c r="F6"/>
  <c r="C9"/>
  <c r="C16" i="7"/>
  <c r="B16"/>
  <c r="B12" i="1"/>
  <c r="C12" s="1"/>
  <c r="C16"/>
  <c r="C10"/>
  <c r="F7" i="8" l="1"/>
  <c r="F8" s="1"/>
  <c r="G6"/>
  <c r="C15"/>
  <c r="B15"/>
  <c r="B13" i="1"/>
  <c r="C13" s="1"/>
  <c r="C18" s="1"/>
  <c r="B18" l="1"/>
</calcChain>
</file>

<file path=xl/sharedStrings.xml><?xml version="1.0" encoding="utf-8"?>
<sst xmlns="http://schemas.openxmlformats.org/spreadsheetml/2006/main" count="98" uniqueCount="26">
  <si>
    <t>Basic</t>
  </si>
  <si>
    <t>HRA</t>
  </si>
  <si>
    <t>Conveyance</t>
  </si>
  <si>
    <t>Medical Allowance</t>
  </si>
  <si>
    <t>Travel Allowance</t>
  </si>
  <si>
    <t>Gross Salary</t>
  </si>
  <si>
    <t>PF Employee</t>
  </si>
  <si>
    <t>ESI Employee</t>
  </si>
  <si>
    <t>PF Employer</t>
  </si>
  <si>
    <t>ESI Employer</t>
  </si>
  <si>
    <t>Ex-Gratia</t>
  </si>
  <si>
    <t>CTC</t>
  </si>
  <si>
    <t>Other Compensatory Allowance</t>
  </si>
  <si>
    <t>Gross Offered</t>
  </si>
  <si>
    <t xml:space="preserve">Total </t>
  </si>
  <si>
    <t>Net Salary</t>
  </si>
  <si>
    <t>PA</t>
  </si>
  <si>
    <t>PM</t>
  </si>
  <si>
    <t>Particulars</t>
  </si>
  <si>
    <t>Components</t>
  </si>
  <si>
    <t>INR (Per Month)</t>
  </si>
  <si>
    <t>INR (Per Annum)</t>
  </si>
  <si>
    <t>Conveyance Allowance</t>
  </si>
  <si>
    <t xml:space="preserve">Gross Salary </t>
  </si>
  <si>
    <t>Other  Compensatory Allowance</t>
  </si>
  <si>
    <t>Other Allowance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</si>
</sst>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3" fillId="0" borderId="0" xfId="0" applyFont="1" applyFill="1" applyBorder="1"/>
    <xf numFmtId="0" fontId="3" fillId="0" borderId="1" xfId="0" applyFont="1" applyBorder="1"/>
    <xf numFmtId="1" fontId="3" fillId="0" borderId="1" xfId="0" applyNumberFormat="1" applyFont="1" applyBorder="1" applyAlignment="1">
      <alignment horizontal="right" vertical="top"/>
    </xf>
    <xf numFmtId="0" fontId="0" fillId="0" borderId="1" xfId="0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right" vertical="top"/>
    </xf>
    <xf numFmtId="1" fontId="0" fillId="0" borderId="0" xfId="0" applyNumberFormat="1"/>
    <xf numFmtId="0" fontId="4" fillId="0" borderId="0" xfId="0" applyFont="1"/>
    <xf numFmtId="0" fontId="4" fillId="3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8"/>
  <sheetViews>
    <sheetView workbookViewId="0">
      <selection activeCell="B9" sqref="B9"/>
    </sheetView>
  </sheetViews>
  <sheetFormatPr defaultRowHeight="15"/>
  <cols>
    <col min="1" max="1" width="29.85546875" bestFit="1" customWidth="1"/>
  </cols>
  <sheetData>
    <row r="1" spans="1:3">
      <c r="A1" s="1" t="s">
        <v>18</v>
      </c>
      <c r="B1" s="1" t="s">
        <v>17</v>
      </c>
      <c r="C1" s="1" t="s">
        <v>16</v>
      </c>
    </row>
    <row r="2" spans="1:3">
      <c r="A2" s="1" t="s">
        <v>13</v>
      </c>
      <c r="B2" s="1">
        <v>18961</v>
      </c>
      <c r="C2" s="1">
        <f t="shared" ref="C2:C8" si="0">B2*12</f>
        <v>227532</v>
      </c>
    </row>
    <row r="3" spans="1:3">
      <c r="A3" t="s">
        <v>0</v>
      </c>
      <c r="B3">
        <v>6500</v>
      </c>
      <c r="C3">
        <f t="shared" si="0"/>
        <v>78000</v>
      </c>
    </row>
    <row r="4" spans="1:3">
      <c r="A4" t="s">
        <v>1</v>
      </c>
      <c r="B4" s="9">
        <f>B2*30%</f>
        <v>5688.3</v>
      </c>
      <c r="C4" s="9">
        <f t="shared" si="0"/>
        <v>68259.600000000006</v>
      </c>
    </row>
    <row r="5" spans="1:3">
      <c r="A5" t="s">
        <v>2</v>
      </c>
      <c r="B5">
        <v>800</v>
      </c>
      <c r="C5">
        <f t="shared" si="0"/>
        <v>9600</v>
      </c>
    </row>
    <row r="6" spans="1:3">
      <c r="A6" t="s">
        <v>3</v>
      </c>
      <c r="B6">
        <v>1250</v>
      </c>
      <c r="C6">
        <f t="shared" si="0"/>
        <v>15000</v>
      </c>
    </row>
    <row r="7" spans="1:3">
      <c r="A7" t="s">
        <v>4</v>
      </c>
      <c r="B7" s="9">
        <f>B2*15%</f>
        <v>2844.15</v>
      </c>
      <c r="C7" s="9">
        <f t="shared" si="0"/>
        <v>34129.800000000003</v>
      </c>
    </row>
    <row r="8" spans="1:3">
      <c r="A8" t="s">
        <v>12</v>
      </c>
      <c r="B8" s="9">
        <f>B2-B9</f>
        <v>1878.5499999999993</v>
      </c>
      <c r="C8" s="9">
        <f t="shared" si="0"/>
        <v>22542.599999999991</v>
      </c>
    </row>
    <row r="9" spans="1:3">
      <c r="A9" s="10" t="s">
        <v>14</v>
      </c>
      <c r="B9" s="10">
        <f>SUM(B3:B7)</f>
        <v>17082.45</v>
      </c>
    </row>
    <row r="10" spans="1:3">
      <c r="A10" s="1" t="s">
        <v>5</v>
      </c>
      <c r="B10" s="1">
        <f>SUM(B3:B8)</f>
        <v>18961</v>
      </c>
      <c r="C10" s="1">
        <f t="shared" ref="C10:C15" si="1">B10*12</f>
        <v>227532</v>
      </c>
    </row>
    <row r="11" spans="1:3">
      <c r="A11" t="s">
        <v>6</v>
      </c>
      <c r="B11">
        <v>780</v>
      </c>
      <c r="C11">
        <f t="shared" si="1"/>
        <v>9360</v>
      </c>
    </row>
    <row r="12" spans="1:3">
      <c r="A12" t="s">
        <v>7</v>
      </c>
      <c r="B12">
        <f>ROUNDUP(IF(B10&gt;15000,0,B10*1.75/100),0)</f>
        <v>0</v>
      </c>
      <c r="C12">
        <f t="shared" si="1"/>
        <v>0</v>
      </c>
    </row>
    <row r="13" spans="1:3">
      <c r="A13" s="1" t="s">
        <v>15</v>
      </c>
      <c r="B13" s="1">
        <f>B10-B11-B12</f>
        <v>18181</v>
      </c>
      <c r="C13">
        <f t="shared" si="1"/>
        <v>218172</v>
      </c>
    </row>
    <row r="14" spans="1:3">
      <c r="A14" t="s">
        <v>8</v>
      </c>
      <c r="B14">
        <v>780</v>
      </c>
      <c r="C14">
        <f t="shared" si="1"/>
        <v>9360</v>
      </c>
    </row>
    <row r="15" spans="1:3">
      <c r="A15" t="s">
        <v>9</v>
      </c>
      <c r="B15">
        <f>ROUNDUP(IF(B10&gt;15000,0,B10*4.75/100),0)</f>
        <v>0</v>
      </c>
      <c r="C15">
        <f t="shared" si="1"/>
        <v>0</v>
      </c>
    </row>
    <row r="16" spans="1:3">
      <c r="A16" t="s">
        <v>10</v>
      </c>
      <c r="C16">
        <f>B10</f>
        <v>18961</v>
      </c>
    </row>
    <row r="18" spans="1:3">
      <c r="A18" s="1" t="s">
        <v>11</v>
      </c>
      <c r="B18" s="1">
        <f>SUM(B11:B15)</f>
        <v>19741</v>
      </c>
      <c r="C18" s="1">
        <f>SUM(C11:C16)</f>
        <v>255853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7"/>
  <sheetViews>
    <sheetView workbookViewId="0">
      <selection activeCell="B13" sqref="B13"/>
    </sheetView>
  </sheetViews>
  <sheetFormatPr defaultRowHeight="15"/>
  <cols>
    <col min="1" max="1" width="29.85546875" bestFit="1" customWidth="1"/>
  </cols>
  <sheetData>
    <row r="1" spans="1:10">
      <c r="A1" s="1" t="s">
        <v>18</v>
      </c>
      <c r="B1" s="1" t="s">
        <v>17</v>
      </c>
      <c r="C1" s="1" t="s">
        <v>16</v>
      </c>
    </row>
    <row r="2" spans="1:10">
      <c r="A2" s="1" t="s">
        <v>13</v>
      </c>
      <c r="B2" s="1">
        <v>15080</v>
      </c>
      <c r="C2" s="1">
        <f t="shared" ref="C2:C7" si="0">B2*12</f>
        <v>180960</v>
      </c>
      <c r="F2">
        <v>13621</v>
      </c>
      <c r="G2" s="9">
        <f>((B2-F2)/B2)*100</f>
        <v>9.6750663129973482</v>
      </c>
    </row>
    <row r="3" spans="1:10">
      <c r="A3" t="s">
        <v>0</v>
      </c>
      <c r="B3">
        <v>6500</v>
      </c>
      <c r="C3">
        <f t="shared" si="0"/>
        <v>78000</v>
      </c>
    </row>
    <row r="4" spans="1:10">
      <c r="A4" t="s">
        <v>1</v>
      </c>
      <c r="B4">
        <f>B2*30%</f>
        <v>4524</v>
      </c>
      <c r="C4">
        <f t="shared" si="0"/>
        <v>54288</v>
      </c>
    </row>
    <row r="5" spans="1:10">
      <c r="A5" t="s">
        <v>2</v>
      </c>
      <c r="B5">
        <v>800</v>
      </c>
      <c r="C5">
        <f t="shared" si="0"/>
        <v>9600</v>
      </c>
    </row>
    <row r="6" spans="1:10">
      <c r="A6" t="s">
        <v>3</v>
      </c>
      <c r="B6">
        <v>1250</v>
      </c>
      <c r="C6">
        <f t="shared" si="0"/>
        <v>15000</v>
      </c>
    </row>
    <row r="7" spans="1:10">
      <c r="A7" t="s">
        <v>12</v>
      </c>
      <c r="B7">
        <f>B2-B8</f>
        <v>2006</v>
      </c>
      <c r="C7">
        <f t="shared" si="0"/>
        <v>24072</v>
      </c>
    </row>
    <row r="8" spans="1:10">
      <c r="A8" s="11" t="s">
        <v>14</v>
      </c>
      <c r="B8" s="11">
        <f>SUM(B3:B6)</f>
        <v>13074</v>
      </c>
    </row>
    <row r="9" spans="1:10">
      <c r="A9" s="1" t="s">
        <v>5</v>
      </c>
      <c r="B9" s="1">
        <f>SUM(B3:B7)</f>
        <v>15080</v>
      </c>
      <c r="C9" s="1">
        <f t="shared" ref="C9:C14" si="1">B9*12</f>
        <v>180960</v>
      </c>
    </row>
    <row r="10" spans="1:10">
      <c r="A10" t="s">
        <v>6</v>
      </c>
      <c r="B10">
        <v>780</v>
      </c>
      <c r="C10">
        <f t="shared" si="1"/>
        <v>9360</v>
      </c>
      <c r="J10">
        <v>15781</v>
      </c>
    </row>
    <row r="11" spans="1:10">
      <c r="A11" t="s">
        <v>7</v>
      </c>
      <c r="B11">
        <f>ROUNDUP(IF(B9&gt;15000,0,B9*1.75/100),0)</f>
        <v>0</v>
      </c>
      <c r="C11">
        <f t="shared" si="1"/>
        <v>0</v>
      </c>
      <c r="J11">
        <v>14221</v>
      </c>
    </row>
    <row r="12" spans="1:10">
      <c r="A12" s="1" t="s">
        <v>15</v>
      </c>
      <c r="B12" s="1">
        <f>B9-B10-B11</f>
        <v>14300</v>
      </c>
      <c r="C12">
        <f t="shared" si="1"/>
        <v>171600</v>
      </c>
    </row>
    <row r="13" spans="1:10">
      <c r="A13" t="s">
        <v>8</v>
      </c>
      <c r="B13">
        <v>780</v>
      </c>
      <c r="C13">
        <f t="shared" si="1"/>
        <v>9360</v>
      </c>
    </row>
    <row r="14" spans="1:10">
      <c r="A14" t="s">
        <v>9</v>
      </c>
      <c r="B14">
        <f>ROUNDUP(IF(B9&gt;15000,0,B9*4.75/100),0)</f>
        <v>0</v>
      </c>
      <c r="C14">
        <f t="shared" si="1"/>
        <v>0</v>
      </c>
    </row>
    <row r="15" spans="1:10">
      <c r="A15" t="s">
        <v>10</v>
      </c>
      <c r="C15">
        <f>B9</f>
        <v>15080</v>
      </c>
    </row>
    <row r="17" spans="1:3">
      <c r="A17" s="1" t="s">
        <v>11</v>
      </c>
      <c r="B17" s="1">
        <f>SUM(B10:B14)</f>
        <v>15860</v>
      </c>
      <c r="C17" s="1">
        <f>SUM(C10:C15)</f>
        <v>205400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6"/>
  <sheetViews>
    <sheetView tabSelected="1" workbookViewId="0">
      <selection activeCell="C13" sqref="C13"/>
    </sheetView>
  </sheetViews>
  <sheetFormatPr defaultRowHeight="15"/>
  <cols>
    <col min="1" max="1" width="29.85546875" bestFit="1" customWidth="1"/>
  </cols>
  <sheetData>
    <row r="1" spans="1:3">
      <c r="A1" s="1" t="s">
        <v>18</v>
      </c>
      <c r="B1" s="1" t="s">
        <v>17</v>
      </c>
      <c r="C1" s="1" t="s">
        <v>16</v>
      </c>
    </row>
    <row r="2" spans="1:3">
      <c r="A2" s="1" t="s">
        <v>13</v>
      </c>
      <c r="B2" s="1">
        <v>17280</v>
      </c>
      <c r="C2" s="1">
        <f t="shared" ref="C2:C6" si="0">B2*12</f>
        <v>207360</v>
      </c>
    </row>
    <row r="3" spans="1:3">
      <c r="A3" t="s">
        <v>0</v>
      </c>
      <c r="B3">
        <v>6500</v>
      </c>
      <c r="C3">
        <f t="shared" si="0"/>
        <v>78000</v>
      </c>
    </row>
    <row r="4" spans="1:3">
      <c r="A4" t="s">
        <v>1</v>
      </c>
      <c r="B4" s="9">
        <f>B2*30%</f>
        <v>5184</v>
      </c>
      <c r="C4">
        <f t="shared" si="0"/>
        <v>62208</v>
      </c>
    </row>
    <row r="5" spans="1:3">
      <c r="A5" t="s">
        <v>2</v>
      </c>
      <c r="B5">
        <v>800</v>
      </c>
      <c r="C5">
        <f t="shared" si="0"/>
        <v>9600</v>
      </c>
    </row>
    <row r="6" spans="1:3">
      <c r="A6" t="s">
        <v>12</v>
      </c>
      <c r="B6" s="9">
        <f>B2-B7</f>
        <v>4796</v>
      </c>
      <c r="C6">
        <f t="shared" si="0"/>
        <v>57552</v>
      </c>
    </row>
    <row r="7" spans="1:3">
      <c r="A7" t="s">
        <v>14</v>
      </c>
      <c r="B7" s="9">
        <f>SUM(B3:B5)</f>
        <v>12484</v>
      </c>
    </row>
    <row r="8" spans="1:3">
      <c r="A8" s="1" t="s">
        <v>5</v>
      </c>
      <c r="B8" s="1">
        <f>SUM(B3:B6)</f>
        <v>17280</v>
      </c>
      <c r="C8" s="1">
        <f t="shared" ref="C8:C13" si="1">B8*12</f>
        <v>207360</v>
      </c>
    </row>
    <row r="9" spans="1:3">
      <c r="A9" t="s">
        <v>6</v>
      </c>
      <c r="B9">
        <v>780</v>
      </c>
      <c r="C9">
        <f t="shared" si="1"/>
        <v>9360</v>
      </c>
    </row>
    <row r="10" spans="1:3">
      <c r="A10" t="s">
        <v>7</v>
      </c>
      <c r="B10">
        <f>ROUNDUP(IF(B8&gt;15000,0,B8*1.75/100),0)</f>
        <v>0</v>
      </c>
      <c r="C10">
        <f t="shared" si="1"/>
        <v>0</v>
      </c>
    </row>
    <row r="11" spans="1:3">
      <c r="A11" s="1" t="s">
        <v>15</v>
      </c>
      <c r="B11" s="1">
        <f>B8-B9-B10</f>
        <v>16500</v>
      </c>
      <c r="C11">
        <f t="shared" si="1"/>
        <v>198000</v>
      </c>
    </row>
    <row r="12" spans="1:3">
      <c r="A12" t="s">
        <v>8</v>
      </c>
      <c r="B12">
        <v>780</v>
      </c>
      <c r="C12">
        <f t="shared" si="1"/>
        <v>9360</v>
      </c>
    </row>
    <row r="13" spans="1:3">
      <c r="A13" t="s">
        <v>9</v>
      </c>
      <c r="B13">
        <f>ROUNDUP(IF(B8&gt;15000,0,B8*4.75/100),0)</f>
        <v>0</v>
      </c>
      <c r="C13">
        <f t="shared" si="1"/>
        <v>0</v>
      </c>
    </row>
    <row r="14" spans="1:3">
      <c r="A14" t="s">
        <v>10</v>
      </c>
      <c r="C14">
        <f>B8</f>
        <v>17280</v>
      </c>
    </row>
    <row r="16" spans="1:3">
      <c r="A16" s="1" t="s">
        <v>11</v>
      </c>
      <c r="B16" s="1">
        <f>SUM(B9:B13)</f>
        <v>18060</v>
      </c>
      <c r="C16" s="1">
        <f>SUM(C9:C14)</f>
        <v>234000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5"/>
  <sheetViews>
    <sheetView workbookViewId="0">
      <selection activeCell="B2" sqref="B2"/>
    </sheetView>
  </sheetViews>
  <sheetFormatPr defaultRowHeight="15"/>
  <cols>
    <col min="1" max="1" width="29.85546875" bestFit="1" customWidth="1"/>
    <col min="5" max="5" width="16" bestFit="1" customWidth="1"/>
  </cols>
  <sheetData>
    <row r="1" spans="1:7">
      <c r="A1" s="1" t="s">
        <v>18</v>
      </c>
      <c r="B1" s="1" t="s">
        <v>17</v>
      </c>
      <c r="C1" s="1" t="s">
        <v>16</v>
      </c>
    </row>
    <row r="2" spans="1:7">
      <c r="A2" s="1" t="s">
        <v>13</v>
      </c>
      <c r="B2" s="1">
        <v>9000</v>
      </c>
      <c r="C2" s="1">
        <f t="shared" ref="C2:C5" si="0">B2*12</f>
        <v>108000</v>
      </c>
    </row>
    <row r="3" spans="1:7">
      <c r="A3" t="s">
        <v>0</v>
      </c>
      <c r="B3">
        <v>6500</v>
      </c>
      <c r="C3">
        <f t="shared" si="0"/>
        <v>78000</v>
      </c>
      <c r="E3" t="s">
        <v>0</v>
      </c>
      <c r="F3">
        <v>6500</v>
      </c>
      <c r="G3">
        <f t="shared" ref="G3:G4" si="1">F3*12</f>
        <v>78000</v>
      </c>
    </row>
    <row r="4" spans="1:7">
      <c r="A4" t="s">
        <v>1</v>
      </c>
      <c r="B4" s="9">
        <f>B2*30%</f>
        <v>2700</v>
      </c>
      <c r="C4" s="9">
        <f t="shared" si="0"/>
        <v>32400</v>
      </c>
      <c r="E4" t="s">
        <v>25</v>
      </c>
      <c r="F4">
        <f>B4+(B5)</f>
        <v>2500</v>
      </c>
      <c r="G4">
        <f t="shared" si="1"/>
        <v>30000</v>
      </c>
    </row>
    <row r="5" spans="1:7">
      <c r="A5" t="s">
        <v>12</v>
      </c>
      <c r="B5" s="9">
        <f>B2-B6</f>
        <v>-200</v>
      </c>
      <c r="C5" s="9">
        <f t="shared" si="0"/>
        <v>-2400</v>
      </c>
      <c r="E5" t="s">
        <v>6</v>
      </c>
      <c r="F5">
        <v>780</v>
      </c>
      <c r="G5">
        <f>F5*12</f>
        <v>9360</v>
      </c>
    </row>
    <row r="6" spans="1:7">
      <c r="A6" t="s">
        <v>14</v>
      </c>
      <c r="B6" s="9">
        <f>SUM(B3:B4)</f>
        <v>9200</v>
      </c>
      <c r="C6" s="9"/>
      <c r="E6" t="s">
        <v>7</v>
      </c>
      <c r="F6">
        <f>B9</f>
        <v>158</v>
      </c>
      <c r="G6">
        <f>F6*12</f>
        <v>1896</v>
      </c>
    </row>
    <row r="7" spans="1:7">
      <c r="A7" s="1" t="s">
        <v>5</v>
      </c>
      <c r="B7" s="1">
        <f>SUM(B3:B5)</f>
        <v>9000</v>
      </c>
      <c r="C7" s="1">
        <f t="shared" ref="C7:C12" si="2">B7*12</f>
        <v>108000</v>
      </c>
      <c r="F7">
        <f>SUM(F3:F6)</f>
        <v>9938</v>
      </c>
    </row>
    <row r="8" spans="1:7">
      <c r="A8" t="s">
        <v>6</v>
      </c>
      <c r="B8">
        <v>780</v>
      </c>
      <c r="C8">
        <f t="shared" si="2"/>
        <v>9360</v>
      </c>
      <c r="F8">
        <f>F7-(F5+F6)</f>
        <v>9000</v>
      </c>
    </row>
    <row r="9" spans="1:7">
      <c r="A9" t="s">
        <v>7</v>
      </c>
      <c r="B9">
        <f>ROUNDUP(IF(B7&gt;14999,0,B7*1.75/100),0)</f>
        <v>158</v>
      </c>
      <c r="C9">
        <f t="shared" si="2"/>
        <v>1896</v>
      </c>
    </row>
    <row r="10" spans="1:7">
      <c r="A10" s="1" t="s">
        <v>15</v>
      </c>
      <c r="B10" s="1">
        <f>B7-B8-B9</f>
        <v>8062</v>
      </c>
      <c r="C10">
        <f t="shared" si="2"/>
        <v>96744</v>
      </c>
    </row>
    <row r="11" spans="1:7">
      <c r="A11" t="s">
        <v>8</v>
      </c>
      <c r="B11">
        <v>780</v>
      </c>
      <c r="C11">
        <f t="shared" si="2"/>
        <v>9360</v>
      </c>
    </row>
    <row r="12" spans="1:7">
      <c r="A12" t="s">
        <v>9</v>
      </c>
      <c r="B12">
        <f>ROUNDUP(IF(K6&gt;14999,0,B7*4.75/100),0)</f>
        <v>428</v>
      </c>
      <c r="C12">
        <f t="shared" si="2"/>
        <v>5136</v>
      </c>
    </row>
    <row r="13" spans="1:7">
      <c r="A13" t="s">
        <v>10</v>
      </c>
      <c r="C13">
        <f>B7</f>
        <v>9000</v>
      </c>
    </row>
    <row r="15" spans="1:7">
      <c r="A15" s="1" t="s">
        <v>11</v>
      </c>
      <c r="B15" s="1">
        <f>SUM(B8:B12)</f>
        <v>10208</v>
      </c>
      <c r="C15" s="1">
        <f>SUM(C8:C13)</f>
        <v>131496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B2" sqref="B2"/>
    </sheetView>
  </sheetViews>
  <sheetFormatPr defaultRowHeight="15"/>
  <cols>
    <col min="1" max="1" width="29.85546875" bestFit="1" customWidth="1"/>
  </cols>
  <sheetData>
    <row r="1" spans="1:3">
      <c r="A1" s="1" t="s">
        <v>18</v>
      </c>
      <c r="B1" s="1" t="s">
        <v>17</v>
      </c>
      <c r="C1" s="1" t="s">
        <v>16</v>
      </c>
    </row>
    <row r="2" spans="1:3">
      <c r="A2" s="1" t="s">
        <v>13</v>
      </c>
      <c r="B2" s="1">
        <v>22000</v>
      </c>
      <c r="C2" s="1">
        <f t="shared" ref="C2:C8" si="0">B2*12</f>
        <v>264000</v>
      </c>
    </row>
    <row r="3" spans="1:3">
      <c r="A3" t="s">
        <v>0</v>
      </c>
      <c r="B3">
        <v>6500</v>
      </c>
      <c r="C3">
        <f t="shared" si="0"/>
        <v>78000</v>
      </c>
    </row>
    <row r="4" spans="1:3">
      <c r="A4" t="s">
        <v>1</v>
      </c>
      <c r="B4" s="9">
        <f>B2*30%</f>
        <v>6600</v>
      </c>
      <c r="C4" s="9">
        <f t="shared" si="0"/>
        <v>79200</v>
      </c>
    </row>
    <row r="5" spans="1:3">
      <c r="A5" t="s">
        <v>2</v>
      </c>
      <c r="B5">
        <v>800</v>
      </c>
      <c r="C5">
        <f t="shared" si="0"/>
        <v>9600</v>
      </c>
    </row>
    <row r="6" spans="1:3">
      <c r="A6" t="s">
        <v>3</v>
      </c>
      <c r="B6">
        <v>1250</v>
      </c>
      <c r="C6">
        <f t="shared" si="0"/>
        <v>15000</v>
      </c>
    </row>
    <row r="7" spans="1:3">
      <c r="A7" t="s">
        <v>4</v>
      </c>
      <c r="B7" s="9">
        <f>B2*15%</f>
        <v>3300</v>
      </c>
      <c r="C7" s="9">
        <f t="shared" si="0"/>
        <v>39600</v>
      </c>
    </row>
    <row r="8" spans="1:3">
      <c r="A8" t="s">
        <v>12</v>
      </c>
      <c r="B8" s="9">
        <f>B2-B9</f>
        <v>3550</v>
      </c>
      <c r="C8" s="9">
        <f t="shared" si="0"/>
        <v>42600</v>
      </c>
    </row>
    <row r="9" spans="1:3">
      <c r="A9" t="s">
        <v>14</v>
      </c>
      <c r="B9">
        <f>SUM(B3:B7)</f>
        <v>18450</v>
      </c>
      <c r="C9" s="9"/>
    </row>
    <row r="10" spans="1:3">
      <c r="A10" s="1" t="s">
        <v>5</v>
      </c>
      <c r="B10" s="9">
        <f>SUM(B3:B8)</f>
        <v>22000</v>
      </c>
      <c r="C10" s="9">
        <f t="shared" ref="C10:C11" si="1">B10*12</f>
        <v>264000</v>
      </c>
    </row>
    <row r="11" spans="1:3">
      <c r="A11" s="1" t="s">
        <v>15</v>
      </c>
      <c r="B11" s="9" t="e">
        <f>B10-#REF!-#REF!</f>
        <v>#REF!</v>
      </c>
      <c r="C11" t="e">
        <f t="shared" si="1"/>
        <v>#REF!</v>
      </c>
    </row>
    <row r="12" spans="1:3">
      <c r="A12" t="s">
        <v>10</v>
      </c>
      <c r="B12" s="9"/>
      <c r="C12">
        <f>B10</f>
        <v>22000</v>
      </c>
    </row>
    <row r="14" spans="1:3">
      <c r="A14" s="1" t="s">
        <v>11</v>
      </c>
      <c r="B14" s="1">
        <f>SUM(B3:B8)</f>
        <v>22000</v>
      </c>
      <c r="C14" s="1">
        <f>C10+C12</f>
        <v>286000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A7" sqref="A7"/>
    </sheetView>
  </sheetViews>
  <sheetFormatPr defaultRowHeight="15"/>
  <cols>
    <col min="1" max="1" width="31.42578125" bestFit="1" customWidth="1"/>
    <col min="2" max="2" width="15.5703125" bestFit="1" customWidth="1"/>
    <col min="3" max="3" width="16" bestFit="1" customWidth="1"/>
  </cols>
  <sheetData>
    <row r="1" spans="1:4">
      <c r="A1" s="12" t="s">
        <v>19</v>
      </c>
      <c r="B1" s="13" t="s">
        <v>20</v>
      </c>
      <c r="C1" s="13" t="s">
        <v>21</v>
      </c>
      <c r="D1" s="2"/>
    </row>
    <row r="2" spans="1:4">
      <c r="A2" s="12"/>
      <c r="B2" s="13"/>
      <c r="C2" s="13"/>
      <c r="D2" s="2"/>
    </row>
    <row r="3" spans="1:4">
      <c r="A3" s="14" t="s">
        <v>19</v>
      </c>
      <c r="B3" s="14"/>
      <c r="C3" s="14"/>
      <c r="D3" s="2"/>
    </row>
    <row r="4" spans="1:4">
      <c r="A4" s="4" t="s">
        <v>0</v>
      </c>
      <c r="B4" s="5">
        <v>6500</v>
      </c>
      <c r="C4" s="5">
        <f t="shared" ref="C4:C8" si="0">B4*12</f>
        <v>78000</v>
      </c>
      <c r="D4" s="2"/>
    </row>
    <row r="5" spans="1:4">
      <c r="A5" s="6" t="s">
        <v>1</v>
      </c>
      <c r="B5" s="5">
        <v>3300</v>
      </c>
      <c r="C5" s="5">
        <f t="shared" si="0"/>
        <v>39600</v>
      </c>
      <c r="D5" s="2"/>
    </row>
    <row r="6" spans="1:4">
      <c r="A6" s="4" t="s">
        <v>22</v>
      </c>
      <c r="B6" s="5">
        <f>'Below 15000'!B5</f>
        <v>800</v>
      </c>
      <c r="C6" s="5">
        <f t="shared" si="0"/>
        <v>9600</v>
      </c>
      <c r="D6" s="2"/>
    </row>
    <row r="7" spans="1:4">
      <c r="A7" s="4" t="s">
        <v>24</v>
      </c>
      <c r="B7" s="5">
        <v>400</v>
      </c>
      <c r="C7" s="5">
        <f t="shared" si="0"/>
        <v>4800</v>
      </c>
      <c r="D7" s="2"/>
    </row>
    <row r="8" spans="1:4">
      <c r="A8" s="7" t="s">
        <v>23</v>
      </c>
      <c r="B8" s="8">
        <f>SUM(B4:B7)</f>
        <v>11000</v>
      </c>
      <c r="C8" s="8">
        <f t="shared" si="0"/>
        <v>132000</v>
      </c>
      <c r="D8" s="2"/>
    </row>
    <row r="9" spans="1:4">
      <c r="A9" s="3"/>
    </row>
    <row r="10" spans="1:4">
      <c r="A10" s="3"/>
    </row>
  </sheetData>
  <mergeCells count="4">
    <mergeCell ref="A1:A2"/>
    <mergeCell ref="B1:B2"/>
    <mergeCell ref="C1:C2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Above 16000</vt:lpstr>
      <vt:lpstr>Below 15000</vt:lpstr>
      <vt:lpstr>Below 12000</vt:lpstr>
      <vt:lpstr>Below 9000</vt:lpstr>
      <vt:lpstr>Consolidated</vt:lpstr>
      <vt:lpstr>Salary Structure</vt:lpstr>
      <vt:lpstr>'Above 16000'!Print_Area</vt:lpstr>
      <vt:lpstr>'Below 12000'!Print_Area</vt:lpstr>
      <vt:lpstr>'Below 15000'!Print_Area</vt:lpstr>
      <vt:lpstr>'Below 9000'!Print_Area</vt:lpstr>
      <vt:lpstr>Consolidated!Print_Area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fujitsu</dc:creator>
  <cp:lastModifiedBy>JULIUS</cp:lastModifiedBy>
  <cp:lastPrinted>2014-10-24T12:27:50Z</cp:lastPrinted>
  <dcterms:created xsi:type="dcterms:W3CDTF">2014-02-17T06:55:40Z</dcterms:created>
  <dcterms:modified xsi:type="dcterms:W3CDTF">2015-04-01T12:44:00Z</dcterms:modified>
</cp:coreProperties>
</file>